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n.intra.cciaa.net\users\fr\ctn0108\Downloads\"/>
    </mc:Choice>
  </mc:AlternateContent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/>
  <c r="F55" i="1"/>
  <c r="G55" i="1" s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<sst xmlns="http://schemas.openxmlformats.org/spreadsheetml/2006/main" count="341" uniqueCount="182">
  <si>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</si>
  <si>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</si>
  <si>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</si>
  <si>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</si>
  <si>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</si>
  <si>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</si>
  <si>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</si>
  <si>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</si>
  <si>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</si>
  <si>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</si>
  <si>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</si>
  <si>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</si>
  <si>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</si>
  <si>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</si>
  <si>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</si>
  <si>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</si>
  <si>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</si>
  <si>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</si>
  <si>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</si>
  <si>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</si>
  <si>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</si>
  <si>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</si>
  <si>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</si>
  <si>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</si>
  <si>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</si>
  <si>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</si>
  <si>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</si>
  <si>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</si>
  <si>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</si>
  <si>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</si>
  <si>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</si>
  <si>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</si>
  <si>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</si>
  <si>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</si>
  <si>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</si>
  <si>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</si>
  <si>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</si>
  <si>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</si>
  <si>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</si>
  <si>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</si>
  <si>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</si>
  <si>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</si>
  <si>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</si>
  <si>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</si>
  <si>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</si>
  <si>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</si>
  <si>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</si>
  <si>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</si>
  <si>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</si>
  <si>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</si>
  <si>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</si>
  <si>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</si>
  <si>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</si>
  <si>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</si>
  <si>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</si>
  <si>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</si>
  <si>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</si>
  <si>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</si>
  <si>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</si>
  <si>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</si>
  <si>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</si>
  <si>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</si>
  <si>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</si>
  <si>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</si>
  <si>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</si>
  <si>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</si>
  <si>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</si>
  <si>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</si>
  <si>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</si>
  <si>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</si>
  <si>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</si>
  <si>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</si>
  <si>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</si>
  <si>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</si>
  <si>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</si>
  <si>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</si>
  <si>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</si>
  <si>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</si>
  <si>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</si>
  <si>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</si>
  <si>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</si>
  <si>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</si>
  <si>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</si>
  <si>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</si>
  <si>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</si>
  <si>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</si>
  <si>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</si>
  <si>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</si>
  <si>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</si>
  <si>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</si>
  <si>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</si>
  <si>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</si>
  <si>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</si>
  <si>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</si>
  <si>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</si>
  <si>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</si>
  <si>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</si>
  <si>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</si>
  <si>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</si>
  <si>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</si>
  <si>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</si>
  <si>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</si>
  <si>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</si>
  <si>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</si>
  <si>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</si>
  <si>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</si>
  <si>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</si>
  <si>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</si>
  <si>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</si>
  <si>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</si>
  <si>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</si>
  <si>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</si>
  <si>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</si>
  <si>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</si>
  <si>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</si>
  <si>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</si>
  <si>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</si>
  <si>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</si>
  <si>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</si>
  <si>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</si>
  <si>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</si>
  <si>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</si>
  <si>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</si>
  <si>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</si>
  <si>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</si>
  <si>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</si>
  <si>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</si>
  <si>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</si>
  <si>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</si>
  <si>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</si>
  <si>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</si>
  <si>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</si>
  <si>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</si>
  <si>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</si>
  <si>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</si>
  <si>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</si>
  <si>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</si>
  <si>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</si>
  <si>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</si>
  <si>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</si>
  <si>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</si>
  <si>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</si>
  <si>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</si>
  <si>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</si>
  <si>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</si>
  <si>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</si>
  <si>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</si>
  <si>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</si>
  <si>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</si>
  <si>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</si>
  <si>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</si>
  <si>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</si>
  <si>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</si>
  <si>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</si>
  <si>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</si>
  <si>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</si>
  <si>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</si>
  <si>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</si>
  <si>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</si>
  <si>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</si>
  <si>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</si>
  <si>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</si>
  <si>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</si>
  <si>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</si>
  <si>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</si>
  <si>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</si>
  <si>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</si>
  <si>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</si>
  <si>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</si>
  <si>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</si>
  <si>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</si>
  <si>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</si>
  <si>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</si>
  <si>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</si>
  <si>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</si>
  <si>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2021 - AUSILIO al CALCOLO del DIRITTO DOVUTO</t>
  </si>
  <si>
    <t xml:space="preserve">Fatturato 2020 (Euro): </t>
  </si>
  <si>
    <t>Esempio B – Impresa con sede e N. unita' locali in provincia (già iscritte al 31.12.2020):</t>
  </si>
  <si>
    <t xml:space="preserve">Numero unità locali in provincia già iscritte al 31.12.2020: </t>
  </si>
  <si>
    <t>Esempio C – Importo per N. unita' locali fuori provincia (già iscritte al 31.12.2020):</t>
  </si>
  <si>
    <t>Esempio B – Impresa con sede e N. unita' locali in provincia (già iscritte al 31.12.2020) - NON si applica per i soggetti REA:</t>
  </si>
  <si>
    <t>Esempio C – Importo per N. unita' locali fuori provincia (già iscritte al 31.12.2020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</si>
</sst>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I6" sqref="I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2</v>
      </c>
      <c r="H6" s="9" t="s">
        <v>150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40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240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120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120</v>
      </c>
      <c r="I28" s="76"/>
      <c r="J28" s="20"/>
      <c r="K28" s="74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7"/>
      <c r="J29" s="31"/>
      <c r="K29" s="75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40</v>
      </c>
    </row>
    <row r="40" spans="1:11">
      <c r="A40" s="17"/>
      <c r="B40" s="26" t="s">
        <v>34</v>
      </c>
      <c r="F40" s="23">
        <f>ROUND(SUM(F38+F39),5)</f>
        <v>240</v>
      </c>
      <c r="G40" s="26"/>
    </row>
    <row r="41" spans="1:11">
      <c r="A41" s="17"/>
      <c r="B41" s="26" t="s">
        <v>173</v>
      </c>
      <c r="F41" s="23">
        <f>ROUND(F40-(F40*0.5),5)</f>
        <v>120</v>
      </c>
      <c r="G41" s="26"/>
    </row>
    <row r="42" spans="1:11">
      <c r="B42" s="1" t="s">
        <v>27</v>
      </c>
      <c r="F42" s="20">
        <f>ROUND(F41,2)</f>
        <v>120</v>
      </c>
      <c r="J42" s="30"/>
    </row>
    <row r="43" spans="1:11">
      <c r="B43" s="1" t="s">
        <v>35</v>
      </c>
      <c r="F43" s="31">
        <f>ROUND(F42,0)</f>
        <v>120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 t="s">
        <v>121</v>
      </c>
      <c r="D48" s="42">
        <f>IF(C48&lt;&gt;"",VLOOKUP(C48,Maggiorazioni!$A$5:$B$114,2,FALSE),0)</f>
        <v>0.2</v>
      </c>
      <c r="E48" s="43">
        <v>1</v>
      </c>
      <c r="F48" s="44">
        <f t="shared" ref="F48" si="2">IF(AND(C48&lt;&gt;"",E48&gt;0),IF($H$20*20%&gt;200,200,$H$20*20%),0)</f>
        <v>40</v>
      </c>
      <c r="G48" s="44">
        <f t="shared" ref="G48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86">
        <f t="shared" ref="K48" si="4">ROUND(J48,0)</f>
        <v>24</v>
      </c>
    </row>
    <row r="49" spans="3:11">
      <c r="C49" s="85" t="s">
        <v>147</v>
      </c>
      <c r="D49" s="42">
        <f>IF(C49&lt;&gt;"",VLOOKUP(C49,Maggiorazioni!$A$5:$B$114,2,FALSE),0)</f>
        <v>0.2</v>
      </c>
      <c r="E49" s="43">
        <v>10</v>
      </c>
      <c r="F49" s="44">
        <f t="shared" ref="F49:F59" si="5">IF(AND(C49&lt;&gt;"",E49&gt;0),IF($H$20*20%&gt;200,200,$H$20*20%),0)</f>
        <v>40</v>
      </c>
      <c r="G49" s="44">
        <f t="shared" ref="G49:G59" si="6">(F49*E49)</f>
        <v>400</v>
      </c>
      <c r="H49" s="44">
        <f t="shared" ref="H49:H59" si="7">ROUND((G49*D49+G49),5)</f>
        <v>480</v>
      </c>
      <c r="I49" s="44">
        <f t="shared" ref="I49:I60" si="8">H49-(H49*0.5)</f>
        <v>240</v>
      </c>
      <c r="J49" s="45">
        <f t="shared" ref="J49:J60" si="9">ROUND(I49,2)</f>
        <v>240</v>
      </c>
      <c r="K49" s="86">
        <f t="shared" ref="K49:K59" si="10">ROUND(J49,0)</f>
        <v>240</v>
      </c>
    </row>
    <row r="50" spans="3:11">
      <c r="C50" s="85" t="s">
        <v>100</v>
      </c>
      <c r="D50" s="42">
        <f>IF(C50&lt;&gt;"",VLOOKUP(C50,Maggiorazioni!$A$5:$B$114,2,FALSE),0)</f>
        <v>0.2</v>
      </c>
      <c r="E50" s="43">
        <v>3</v>
      </c>
      <c r="F50" s="44">
        <f t="shared" si="5"/>
        <v>40</v>
      </c>
      <c r="G50" s="44">
        <f t="shared" si="6"/>
        <v>120</v>
      </c>
      <c r="H50" s="44">
        <f t="shared" si="7"/>
        <v>144</v>
      </c>
      <c r="I50" s="44">
        <f t="shared" si="8"/>
        <v>72</v>
      </c>
      <c r="J50" s="45">
        <f t="shared" si="9"/>
        <v>72</v>
      </c>
      <c r="K50" s="86">
        <f t="shared" si="10"/>
        <v>72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61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/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0.7</v>
      </c>
      <c r="C5" s="64"/>
      <c r="D5" s="62" t="s">
        <v>60</v>
      </c>
      <c r="E5" s="63">
        <v>0.7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0.7</v>
      </c>
      <c r="C27" s="64"/>
      <c r="D27" s="62" t="s">
        <v>81</v>
      </c>
      <c r="E27" s="63">
        <v>0.7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0.7</v>
      </c>
      <c r="C32" s="64"/>
      <c r="D32" s="62" t="s">
        <v>86</v>
      </c>
      <c r="E32" s="63">
        <v>0.7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0.7</v>
      </c>
      <c r="C34" s="64"/>
      <c r="D34" s="62" t="s">
        <v>88</v>
      </c>
      <c r="E34" s="63">
        <v>0.7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0.7</v>
      </c>
      <c r="C56" s="64"/>
      <c r="D56" s="62" t="s">
        <v>110</v>
      </c>
      <c r="E56" s="63">
        <v>0.7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0.7</v>
      </c>
      <c r="C66" s="64"/>
      <c r="D66" s="62" t="s">
        <v>120</v>
      </c>
      <c r="E66" s="63">
        <v>0.7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0.7</v>
      </c>
      <c r="C83" s="64"/>
      <c r="D83" s="62" t="s">
        <v>136</v>
      </c>
      <c r="E83" s="63">
        <v>0.7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0.7</v>
      </c>
      <c r="C92" s="64"/>
      <c r="D92" s="62" t="s">
        <v>145</v>
      </c>
      <c r="E92" s="63">
        <v>0.7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0.7</v>
      </c>
      <c r="C99" s="64"/>
      <c r="D99" s="62" t="s">
        <v>152</v>
      </c>
      <c r="E99" s="63">
        <v>0.7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dcterms:created xsi:type="dcterms:W3CDTF">2011-05-09T08:13:24Z</dcterms:created>
  <dcterms:modified xsi:type="dcterms:W3CDTF">2021-06-03T09:32:26Z</dcterms:modified>
</cp:coreProperties>
</file>