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tn0108\AppData\Local\Microsoft\Windows\INetCache\Content.Outlook\IGER0F2U\"/>
    </mc:Choice>
  </mc:AlternateContent>
  <bookViews>
    <workbookView xWindow="0" yWindow="0" windowWidth="25200" windowHeight="11325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49" i="1"/>
  <c r="G49" i="1" s="1"/>
  <c r="G60" i="1"/>
  <c r="F23" i="2"/>
  <c r="F24" i="2" s="1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<sst xmlns="http://schemas.openxmlformats.org/spreadsheetml/2006/main" count="339" uniqueCount="182">
  <si>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</si>
  <si>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</si>
  <si>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</si>
  <si>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</si>
  <si>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</si>
  <si>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</si>
  <si>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</si>
  <si>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</si>
  <si>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</si>
  <si>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</si>
  <si>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</si>
  <si>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</si>
  <si>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</si>
  <si>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</si>
  <si>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</si>
  <si>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</si>
  <si>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</si>
  <si>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</si>
  <si>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</si>
  <si>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</si>
  <si>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</si>
  <si>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</si>
  <si>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</si>
  <si>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</si>
  <si>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</si>
  <si>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</si>
  <si>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</si>
  <si>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</si>
  <si>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</si>
  <si>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</si>
  <si>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</si>
  <si>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</si>
  <si>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</si>
  <si>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</si>
  <si>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</si>
  <si>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</si>
  <si>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</si>
  <si>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</si>
  <si>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</si>
  <si>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</si>
  <si>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</si>
  <si>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</si>
  <si>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</si>
  <si>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</si>
  <si>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</si>
  <si>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</si>
  <si>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</si>
  <si>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</si>
  <si>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</si>
  <si>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</si>
  <si>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</si>
  <si>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</si>
  <si>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</si>
  <si>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</si>
  <si>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</si>
  <si>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</si>
  <si>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</si>
  <si>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</si>
  <si>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</si>
  <si>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</si>
  <si>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</si>
  <si>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</si>
  <si>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</si>
  <si>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</si>
  <si>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</si>
  <si>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</si>
  <si>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</si>
  <si>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</si>
  <si>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</si>
  <si>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</si>
  <si>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</si>
  <si>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</si>
  <si>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</si>
  <si>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</si>
  <si>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</si>
  <si>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</si>
  <si>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</si>
  <si>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</si>
  <si>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</si>
  <si>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</si>
  <si>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</si>
  <si>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</si>
  <si>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</si>
  <si>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</si>
  <si>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</si>
  <si>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</si>
  <si>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</si>
  <si>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</si>
  <si>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</si>
  <si>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</si>
  <si>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</si>
  <si>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</si>
  <si>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</si>
  <si>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</si>
  <si>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</si>
  <si>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</si>
  <si>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</si>
  <si>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</si>
  <si>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</si>
  <si>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</si>
  <si>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</si>
  <si>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</si>
  <si>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</si>
  <si>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</si>
  <si>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</si>
  <si>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</si>
  <si>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</si>
  <si>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</si>
  <si>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</si>
  <si>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</si>
  <si>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</si>
  <si>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</si>
  <si>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</si>
  <si>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</si>
  <si>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</si>
  <si>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</si>
  <si>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</si>
  <si>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</si>
  <si>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</si>
  <si>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</si>
  <si>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</si>
  <si>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</si>
  <si>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</si>
  <si>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</si>
  <si>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</si>
  <si>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</si>
  <si>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</si>
  <si>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</si>
  <si>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</si>
  <si>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</si>
  <si>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</si>
  <si>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</si>
  <si>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</si>
  <si>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</si>
  <si>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</si>
  <si>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</si>
  <si>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</si>
  <si>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</si>
  <si>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</si>
  <si>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</si>
  <si>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</si>
  <si>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</si>
  <si>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</si>
  <si>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</si>
  <si>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</si>
  <si>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</si>
  <si>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</si>
  <si>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</si>
  <si>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</si>
  <si>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</si>
  <si>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</si>
  <si>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</si>
  <si>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</si>
  <si>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</si>
  <si>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</si>
  <si>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</si>
  <si>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</si>
  <si>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</si>
  <si>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</si>
  <si>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</si>
  <si>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</si>
  <si>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</si>
  <si>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</si>
  <si>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</si>
  <si>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</si>
  <si>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</si>
  <si>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</si>
  <si>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</si>
  <si>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</si>
  <si>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</si>
  <si>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</si>
  <si>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</si>
  <si>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</si>
  <si>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</si>
  <si>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</si>
  <si>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2019 - AUSILIO al CALCOLO del DIRITTO DOVUTO</t>
  </si>
  <si>
    <t xml:space="preserve">Fatturato 2018 (Euro): </t>
  </si>
  <si>
    <t>Esempio B – Impresa con sede e N. unita' locali in provincia (già iscritte al 31.12.2018):</t>
  </si>
  <si>
    <t xml:space="preserve">Numero unità locali in provincia già iscritte al 31.12.2018: </t>
  </si>
  <si>
    <t>Esempio C – Importo per N. unita' locali fuori provincia (già iscritte al 31.12.2018):</t>
  </si>
  <si>
    <t>Esempio B – Impresa con sede e N. unita' locali in provincia (già iscritte al 31.12.2018) - NON si applica per i soggetti REA:</t>
  </si>
  <si>
    <t>Esempio C – Importo per N. unita' locali fuori provincia (già iscritte al 31.12.2018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</si>
</sst>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topLeftCell="A4" workbookViewId="0">
      <selection activeCell="J38" sqref="J38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2" t="s">
        <v>175</v>
      </c>
      <c r="B1" s="82"/>
      <c r="C1" s="82"/>
      <c r="D1" s="82"/>
      <c r="E1" s="82"/>
      <c r="F1" s="82"/>
      <c r="G1" s="82"/>
      <c r="H1" s="82"/>
      <c r="I1" s="73"/>
      <c r="IW1"/>
    </row>
    <row r="2" spans="1:257" s="3" customFormat="1" ht="18" customHeight="1">
      <c r="A2" s="83" t="s">
        <v>170</v>
      </c>
      <c r="B2" s="83"/>
      <c r="C2" s="83"/>
      <c r="D2" s="83"/>
      <c r="E2" s="83"/>
      <c r="F2" s="83"/>
      <c r="G2" s="83"/>
      <c r="H2" s="83"/>
      <c r="I2" s="74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272000</v>
      </c>
      <c r="I5" s="5"/>
    </row>
    <row r="6" spans="1:257" ht="18" customHeight="1">
      <c r="G6" s="6" t="s">
        <v>2</v>
      </c>
      <c r="H6" s="9" t="s">
        <v>150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150000</v>
      </c>
      <c r="G13" s="22">
        <v>1.4999999999999999E-4</v>
      </c>
      <c r="H13" s="23">
        <f t="shared" ref="H13:H19" si="1">ROUND(F13*G13,5)</f>
        <v>22.5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22000</v>
      </c>
      <c r="G14" s="22">
        <v>1.2999999999999999E-4</v>
      </c>
      <c r="H14" s="23">
        <f t="shared" si="1"/>
        <v>2.86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225.36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225.36</v>
      </c>
      <c r="I24" s="77"/>
      <c r="J24" s="23"/>
      <c r="K24" s="75"/>
    </row>
    <row r="25" spans="1:11">
      <c r="A25" s="17"/>
      <c r="B25" s="26" t="s">
        <v>25</v>
      </c>
      <c r="F25" s="23">
        <f>ROUND($H$7*F24,5)</f>
        <v>45.072000000000003</v>
      </c>
      <c r="G25" s="26"/>
      <c r="I25" s="77"/>
      <c r="J25" s="23"/>
      <c r="K25" s="75"/>
    </row>
    <row r="26" spans="1:11">
      <c r="A26" s="17"/>
      <c r="B26" s="26" t="s">
        <v>26</v>
      </c>
      <c r="F26" s="23">
        <f>ROUND(SUM(F24:F25),5)</f>
        <v>270.43200000000002</v>
      </c>
      <c r="G26" s="26"/>
      <c r="I26" s="77"/>
      <c r="J26" s="23"/>
      <c r="K26" s="75"/>
    </row>
    <row r="27" spans="1:11">
      <c r="A27" s="17"/>
      <c r="B27" s="26" t="s">
        <v>172</v>
      </c>
      <c r="F27" s="23">
        <f>F26-(F26*0.5)</f>
        <v>135.21600000000001</v>
      </c>
      <c r="G27" s="26"/>
      <c r="I27" s="77"/>
      <c r="J27" s="23"/>
      <c r="K27" s="75"/>
    </row>
    <row r="28" spans="1:11">
      <c r="B28" s="1" t="s">
        <v>27</v>
      </c>
      <c r="F28" s="20">
        <f>ROUND(F27,2)</f>
        <v>135.22</v>
      </c>
      <c r="I28" s="77"/>
      <c r="J28" s="20"/>
      <c r="K28" s="75"/>
    </row>
    <row r="29" spans="1:11">
      <c r="B29" s="1" t="s">
        <v>28</v>
      </c>
      <c r="F29" s="31">
        <f>ROUND(F28,0)</f>
        <v>135</v>
      </c>
      <c r="G29" s="32" t="s">
        <v>29</v>
      </c>
      <c r="H29" s="33"/>
      <c r="I29" s="78"/>
      <c r="J29" s="31"/>
      <c r="K29" s="76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24</v>
      </c>
      <c r="F35" s="23">
        <f>ROUND(H20,5)</f>
        <v>225.36</v>
      </c>
    </row>
    <row r="36" spans="1:11">
      <c r="A36" s="17"/>
      <c r="B36" s="26" t="s">
        <v>30</v>
      </c>
      <c r="F36" s="23">
        <f>ROUND(IF(F35*20%&gt;200,200,F35*20%),5)</f>
        <v>45.072000000000003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225.36</v>
      </c>
    </row>
    <row r="39" spans="1:11">
      <c r="B39" s="26" t="s">
        <v>33</v>
      </c>
      <c r="F39" s="23">
        <f>F38*$H$7</f>
        <v>45.072000000000003</v>
      </c>
    </row>
    <row r="40" spans="1:11">
      <c r="A40" s="17"/>
      <c r="B40" s="26" t="s">
        <v>34</v>
      </c>
      <c r="F40" s="23">
        <f>ROUND(SUM(F38+F39),5)</f>
        <v>270.43200000000002</v>
      </c>
      <c r="G40" s="26"/>
    </row>
    <row r="41" spans="1:11">
      <c r="A41" s="17"/>
      <c r="B41" s="26" t="s">
        <v>173</v>
      </c>
      <c r="F41" s="23">
        <f>ROUND(F40-(F40*0.5),5)</f>
        <v>135.21600000000001</v>
      </c>
      <c r="G41" s="26"/>
    </row>
    <row r="42" spans="1:11">
      <c r="B42" s="1" t="s">
        <v>27</v>
      </c>
      <c r="F42" s="20">
        <f>ROUND(F41,2)</f>
        <v>135.22</v>
      </c>
      <c r="J42" s="30"/>
    </row>
    <row r="43" spans="1:11">
      <c r="B43" s="1" t="s">
        <v>35</v>
      </c>
      <c r="F43" s="31">
        <f>ROUND(F42,0)</f>
        <v>135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t="shared" ref="F48:F60" si="2">IF(AND(C48&lt;&gt;"",E48&gt;0),IF($H$20*20%&gt;200,200,$H$20*20%),0)</f>
        <v>45.072000000000003</v>
      </c>
      <c r="G48" s="44">
        <f t="shared" ref="G48:G59" si="3">(F48*E48)</f>
        <v>90.144000000000005</v>
      </c>
      <c r="H48" s="44">
        <f>ROUND((G48*D48+G48),5)</f>
        <v>100.96128</v>
      </c>
      <c r="I48" s="44">
        <f>H48-(H48*0.5)</f>
        <v>50.480640000000001</v>
      </c>
      <c r="J48" s="45">
        <f>ROUND(I48,2)</f>
        <v>50.48</v>
      </c>
      <c r="K48" s="46">
        <f t="shared" ref="K48:K60" si="4">ROUND(J48,0)</f>
        <v>50</v>
      </c>
    </row>
    <row r="49" spans="3:11">
      <c r="C49" s="41"/>
      <c r="D49" s="42">
        <f>IF(C49&lt;&gt;"",VLOOKUP(C49,Maggiorazioni!$A$5:$B$114,2,FALSE),0)</f>
        <v>0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t="shared" ref="J49:J60" si="5">ROUND(I49,2)</f>
        <v>0</v>
      </c>
      <c r="K49" s="46">
        <f t="shared" si="4"/>
        <v>0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2" t="s">
        <v>175</v>
      </c>
      <c r="B1" s="82"/>
      <c r="C1" s="82"/>
      <c r="D1" s="82"/>
      <c r="E1" s="82"/>
      <c r="F1" s="82"/>
      <c r="G1" s="82"/>
      <c r="H1" s="82"/>
    </row>
    <row r="2" spans="1:256" s="3" customFormat="1" ht="18" customHeight="1" thickBot="1">
      <c r="A2" s="83" t="s">
        <v>169</v>
      </c>
      <c r="B2" s="83"/>
      <c r="C2" s="83"/>
      <c r="D2" s="83"/>
      <c r="E2" s="83"/>
      <c r="F2" s="83"/>
      <c r="G2" s="83"/>
      <c r="H2" s="83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61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29.568000000000001</v>
      </c>
      <c r="I44" s="20">
        <f>ROUND(H44,2)</f>
        <v>29.57</v>
      </c>
      <c r="J44" s="46">
        <f t="shared" ref="J44:J56" si="1">ROUND(I44,0)</f>
        <v>30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 t="shared" si="5"/>
        <v>0</v>
      </c>
      <c r="I56" s="72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opLeftCell="A76" workbookViewId="0">
      <selection activeCell="A114" sqref="A114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  <col min="7" max="7" width="12.7109375" style="81" bestFit="1" customWidth="1"/>
    <col min="8" max="8" width="14.7109375" style="81" bestFit="1" customWidth="1"/>
    <col min="9" max="9" width="11.85546875" style="81" bestFit="1" customWidth="1"/>
    <col min="10" max="10" width="13.28515625" style="81" bestFit="1" customWidth="1"/>
  </cols>
  <sheetData>
    <row r="2" spans="1:10" s="59" customFormat="1" ht="18">
      <c r="A2" s="57" t="s">
        <v>55</v>
      </c>
      <c r="B2" s="58"/>
      <c r="C2" s="58"/>
      <c r="D2" s="58"/>
      <c r="G2" s="80"/>
      <c r="H2" s="80"/>
      <c r="I2" s="80"/>
      <c r="J2" s="80"/>
    </row>
    <row r="4" spans="1:10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10">
      <c r="A5" s="81" t="s">
        <v>60</v>
      </c>
      <c r="B5" s="64">
        <v>0.7</v>
      </c>
      <c r="C5" s="65"/>
      <c r="D5" s="63" t="s">
        <v>60</v>
      </c>
      <c r="E5" s="64">
        <v>0.7</v>
      </c>
    </row>
    <row r="6" spans="1:10">
      <c r="A6" s="81" t="s">
        <v>59</v>
      </c>
      <c r="B6" s="64">
        <v>0.2</v>
      </c>
      <c r="C6" s="65"/>
      <c r="D6" s="63" t="s">
        <v>59</v>
      </c>
      <c r="E6" s="64">
        <v>0.2</v>
      </c>
    </row>
    <row r="7" spans="1:10">
      <c r="A7" s="81" t="s">
        <v>61</v>
      </c>
      <c r="B7" s="64">
        <v>0.2</v>
      </c>
      <c r="C7" s="65"/>
      <c r="D7" s="63" t="s">
        <v>61</v>
      </c>
      <c r="E7" s="64">
        <v>0.2</v>
      </c>
    </row>
    <row r="8" spans="1:10">
      <c r="A8" s="81" t="s">
        <v>62</v>
      </c>
      <c r="B8" s="64">
        <v>0.2</v>
      </c>
      <c r="C8" s="65"/>
      <c r="D8" s="63" t="s">
        <v>62</v>
      </c>
      <c r="E8" s="64">
        <v>0.2</v>
      </c>
    </row>
    <row r="9" spans="1:10">
      <c r="A9" s="81" t="s">
        <v>63</v>
      </c>
      <c r="B9" s="64">
        <v>0</v>
      </c>
      <c r="C9" s="65"/>
      <c r="D9" s="63" t="s">
        <v>63</v>
      </c>
      <c r="E9" s="64">
        <v>0</v>
      </c>
    </row>
    <row r="10" spans="1:10">
      <c r="A10" s="81" t="s">
        <v>64</v>
      </c>
      <c r="B10" s="64">
        <v>0.2</v>
      </c>
      <c r="C10" s="65"/>
      <c r="D10" s="63" t="s">
        <v>64</v>
      </c>
      <c r="E10" s="64">
        <v>0.2</v>
      </c>
    </row>
    <row r="11" spans="1:10">
      <c r="A11" s="81" t="s">
        <v>65</v>
      </c>
      <c r="B11" s="64">
        <v>0.2</v>
      </c>
      <c r="C11" s="65"/>
      <c r="D11" s="63" t="s">
        <v>65</v>
      </c>
      <c r="E11" s="64">
        <v>0.2</v>
      </c>
    </row>
    <row r="12" spans="1:10">
      <c r="A12" s="81" t="s">
        <v>66</v>
      </c>
      <c r="B12" s="64">
        <v>0.2</v>
      </c>
      <c r="C12" s="65"/>
      <c r="D12" s="63" t="s">
        <v>66</v>
      </c>
      <c r="E12" s="64">
        <v>0.2</v>
      </c>
    </row>
    <row r="13" spans="1:10">
      <c r="A13" s="81" t="s">
        <v>67</v>
      </c>
      <c r="B13" s="64">
        <v>0</v>
      </c>
      <c r="C13" s="65"/>
      <c r="D13" s="63" t="s">
        <v>67</v>
      </c>
      <c r="E13" s="64">
        <v>0</v>
      </c>
    </row>
    <row r="14" spans="1:10">
      <c r="A14" s="81" t="s">
        <v>68</v>
      </c>
      <c r="B14" s="64">
        <v>0.2</v>
      </c>
      <c r="C14" s="65"/>
      <c r="D14" s="63" t="s">
        <v>68</v>
      </c>
      <c r="E14" s="64">
        <v>0.2</v>
      </c>
    </row>
    <row r="15" spans="1:10">
      <c r="A15" s="81" t="s">
        <v>69</v>
      </c>
      <c r="B15" s="64">
        <v>0.2</v>
      </c>
      <c r="C15" s="65"/>
      <c r="D15" s="63" t="s">
        <v>69</v>
      </c>
      <c r="E15" s="64">
        <v>0.2</v>
      </c>
    </row>
    <row r="16" spans="1:10">
      <c r="A16" s="81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81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81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81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81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81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81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81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81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81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81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81" t="s">
        <v>81</v>
      </c>
      <c r="B27" s="64">
        <v>0.7</v>
      </c>
      <c r="C27" s="65"/>
      <c r="D27" s="63" t="s">
        <v>81</v>
      </c>
      <c r="E27" s="64">
        <v>0.7</v>
      </c>
    </row>
    <row r="28" spans="1:5">
      <c r="A28" s="81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81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81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81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81" t="s">
        <v>86</v>
      </c>
      <c r="B32" s="64">
        <v>0.7</v>
      </c>
      <c r="C32" s="65"/>
      <c r="D32" s="63" t="s">
        <v>86</v>
      </c>
      <c r="E32" s="64">
        <v>0.7</v>
      </c>
    </row>
    <row r="33" spans="1:5">
      <c r="A33" s="81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81" t="s">
        <v>88</v>
      </c>
      <c r="B34" s="64">
        <v>0.7</v>
      </c>
      <c r="C34" s="65"/>
      <c r="D34" s="63" t="s">
        <v>88</v>
      </c>
      <c r="E34" s="64">
        <v>0.7</v>
      </c>
    </row>
    <row r="35" spans="1:5">
      <c r="A35" s="81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81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81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81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81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81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81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81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81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81" t="s">
        <v>98</v>
      </c>
      <c r="B44" s="64">
        <v>0.2</v>
      </c>
      <c r="C44" s="65"/>
      <c r="D44" s="63" t="s">
        <v>98</v>
      </c>
      <c r="E44" s="64">
        <v>0.2</v>
      </c>
    </row>
    <row r="45" spans="1:5">
      <c r="A45" s="81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81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81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81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81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81" t="s">
        <v>104</v>
      </c>
      <c r="B50" s="64">
        <v>0.2</v>
      </c>
      <c r="C50" s="65"/>
      <c r="D50" s="63" t="s">
        <v>104</v>
      </c>
      <c r="E50" s="64">
        <v>0.2</v>
      </c>
    </row>
    <row r="51" spans="1:5">
      <c r="A51" s="81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81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81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81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81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81" t="s">
        <v>110</v>
      </c>
      <c r="B56" s="64">
        <v>0.7</v>
      </c>
      <c r="C56" s="65"/>
      <c r="D56" s="63" t="s">
        <v>110</v>
      </c>
      <c r="E56" s="64">
        <v>0.7</v>
      </c>
    </row>
    <row r="57" spans="1:5">
      <c r="A57" s="81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81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81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81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81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81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81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81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81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81" t="s">
        <v>120</v>
      </c>
      <c r="B66" s="64">
        <v>0.7</v>
      </c>
      <c r="C66" s="65"/>
      <c r="D66" s="63" t="s">
        <v>120</v>
      </c>
      <c r="E66" s="64">
        <v>0.7</v>
      </c>
    </row>
    <row r="67" spans="1:5">
      <c r="A67" s="81" t="s">
        <v>121</v>
      </c>
      <c r="B67" s="64">
        <v>0.2</v>
      </c>
      <c r="C67" s="65"/>
      <c r="D67" s="63" t="s">
        <v>121</v>
      </c>
      <c r="E67" s="64">
        <v>0.2</v>
      </c>
    </row>
    <row r="68" spans="1:5">
      <c r="A68" s="81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81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81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81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81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81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81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81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81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81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81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81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81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81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81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81" t="s">
        <v>136</v>
      </c>
      <c r="B83" s="64">
        <v>0.7</v>
      </c>
      <c r="C83" s="65"/>
      <c r="D83" s="63" t="s">
        <v>136</v>
      </c>
      <c r="E83" s="64">
        <v>0.7</v>
      </c>
    </row>
    <row r="84" spans="1:5">
      <c r="A84" s="81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81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81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81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81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81" t="s">
        <v>142</v>
      </c>
      <c r="B89" s="64">
        <v>0.2</v>
      </c>
      <c r="C89" s="65"/>
      <c r="D89" s="63" t="s">
        <v>142</v>
      </c>
      <c r="E89" s="64">
        <v>0.2</v>
      </c>
    </row>
    <row r="90" spans="1:5">
      <c r="A90" s="81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81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81" t="s">
        <v>145</v>
      </c>
      <c r="B92" s="64">
        <v>0.7</v>
      </c>
      <c r="C92" s="65"/>
      <c r="D92" s="63" t="s">
        <v>145</v>
      </c>
      <c r="E92" s="64">
        <v>0.7</v>
      </c>
    </row>
    <row r="93" spans="1:5">
      <c r="A93" s="81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81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81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81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81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81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81" t="s">
        <v>152</v>
      </c>
      <c r="B99" s="64">
        <v>0.7</v>
      </c>
      <c r="C99" s="65"/>
      <c r="D99" s="63" t="s">
        <v>152</v>
      </c>
      <c r="E99" s="64">
        <v>0.7</v>
      </c>
    </row>
    <row r="100" spans="1:6">
      <c r="A100" s="81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81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81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81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81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81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81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81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81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81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81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81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  <row r="116" spans="1:6">
      <c r="B116" s="81"/>
      <c r="E116" s="81"/>
    </row>
    <row r="117" spans="1:6">
      <c r="B117" s="81"/>
      <c r="E117" s="81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Campestrini Roberta</cp:lastModifiedBy>
  <dcterms:created xsi:type="dcterms:W3CDTF">2011-05-09T08:13:24Z</dcterms:created>
  <dcterms:modified xsi:type="dcterms:W3CDTF">2019-06-10T09:59:59Z</dcterms:modified>
</cp:coreProperties>
</file>